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aib\Downloads\"/>
    </mc:Choice>
  </mc:AlternateContent>
  <xr:revisionPtr revIDLastSave="0" documentId="8_{FF293C1B-8EE2-4031-AFD2-922D32D2BB38}" xr6:coauthVersionLast="47" xr6:coauthVersionMax="47" xr10:uidLastSave="{00000000-0000-0000-0000-000000000000}"/>
  <bookViews>
    <workbookView xWindow="-108" yWindow="-108" windowWidth="23256" windowHeight="12456" xr2:uid="{282E957A-23FB-4526-9CCC-C758F6E59377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2" i="1" l="1"/>
  <c r="C188" i="1"/>
  <c r="C190" i="1" s="1"/>
  <c r="C174" i="1"/>
  <c r="D175" i="1" s="1"/>
  <c r="I168" i="1"/>
  <c r="C169" i="1"/>
  <c r="C170" i="1" s="1"/>
  <c r="C165" i="1"/>
  <c r="C153" i="1"/>
  <c r="I158" i="1"/>
  <c r="C151" i="1"/>
  <c r="C148" i="1"/>
  <c r="D149" i="1" s="1"/>
  <c r="C119" i="1"/>
  <c r="D118" i="1" s="1"/>
  <c r="C114" i="1"/>
  <c r="D113" i="1" s="1"/>
  <c r="C109" i="1"/>
  <c r="D108" i="1" s="1"/>
  <c r="C104" i="1"/>
  <c r="D103" i="1" s="1"/>
  <c r="C99" i="1"/>
  <c r="D98" i="1" s="1"/>
  <c r="C94" i="1"/>
  <c r="D93" i="1" s="1"/>
  <c r="C89" i="1"/>
  <c r="D88" i="1" s="1"/>
  <c r="C84" i="1"/>
  <c r="D83" i="1" s="1"/>
  <c r="C79" i="1"/>
  <c r="D78" i="1" s="1"/>
  <c r="C25" i="1"/>
  <c r="C34" i="1"/>
  <c r="C36" i="1" s="1"/>
  <c r="F25" i="1"/>
  <c r="F30" i="1"/>
  <c r="C30" i="1"/>
</calcChain>
</file>

<file path=xl/sharedStrings.xml><?xml version="1.0" encoding="utf-8"?>
<sst xmlns="http://schemas.openxmlformats.org/spreadsheetml/2006/main" count="325" uniqueCount="111">
  <si>
    <t>BANCA C/C</t>
  </si>
  <si>
    <t>Dare</t>
  </si>
  <si>
    <t>Avere</t>
  </si>
  <si>
    <t>Causale</t>
  </si>
  <si>
    <t>Conto</t>
  </si>
  <si>
    <t>Concessione di finanziamento bancario</t>
  </si>
  <si>
    <t>DEBITO ONA BARI PER FINANZIAMENTO</t>
  </si>
  <si>
    <t>LIQUIDITA</t>
  </si>
  <si>
    <t>DEBITO BANCARIO</t>
  </si>
  <si>
    <t>=</t>
  </si>
  <si>
    <t>LIQUIDITA+ATTIVITA BREVE</t>
  </si>
  <si>
    <t>DEBITO BREVE</t>
  </si>
  <si>
    <t>PATRIMONIO NETTO</t>
  </si>
  <si>
    <t>TOTALE ATTIVO (=TOTALE PASSIVO)</t>
  </si>
  <si>
    <t>VALORE DELLA PRODUZIONE</t>
  </si>
  <si>
    <t>Ricavi delle vendite e delle prestazioni</t>
  </si>
  <si>
    <t>variazioni delle rimanenze di prodotti</t>
  </si>
  <si>
    <t>Inventario 01/01/2022</t>
  </si>
  <si>
    <t>Inventario 31/12/2022</t>
  </si>
  <si>
    <t>Variazione +</t>
  </si>
  <si>
    <t>Variazione -</t>
  </si>
  <si>
    <t>Costi sostenuti 01/01/2022</t>
  </si>
  <si>
    <t>Costi 2022</t>
  </si>
  <si>
    <t>Costi sostenuti 31/12/2022</t>
  </si>
  <si>
    <t>variazioni lavori in corso su ordinazione</t>
  </si>
  <si>
    <t>Vendita</t>
  </si>
  <si>
    <t>Capitalizzazione costi ricerca e sviluppo</t>
  </si>
  <si>
    <t>Software</t>
  </si>
  <si>
    <t>SP</t>
  </si>
  <si>
    <t>CE</t>
  </si>
  <si>
    <t>Incrementi imm.per lavori interni</t>
  </si>
  <si>
    <t>Incrementi imm. per lavori interni</t>
  </si>
  <si>
    <t>altri ricavi e proventi</t>
  </si>
  <si>
    <t>Concessione contributo pubblico</t>
  </si>
  <si>
    <t>CONTRIBUTO DA ENTE x</t>
  </si>
  <si>
    <t>CREDITO V/CLIENTE NAZIONALE</t>
  </si>
  <si>
    <t>IVA A DEBITO</t>
  </si>
  <si>
    <t>RETTE DI SOGGIORNO</t>
  </si>
  <si>
    <t>ESEMPIO RICAVO VENDITA-PRESTAZIONE</t>
  </si>
  <si>
    <t>SP: MAGAZZINO MERCI</t>
  </si>
  <si>
    <t>ESEMPIO VARIAZIONE POSITIVA MAGAZZINO PRODOTTI</t>
  </si>
  <si>
    <t>ESEMPIO VARIAZIONE POSITIVA LAVORI IN CORSO SU ORDINAZIONE</t>
  </si>
  <si>
    <t>SP: MAGAZZINO LAVORI IN CORSO</t>
  </si>
  <si>
    <t>CE: VARIAZIONE RIM.MAGAZZINO MERCI</t>
  </si>
  <si>
    <t>CE: VARAIAZIONE MAGAZZIN LAVORI IN CORSO</t>
  </si>
  <si>
    <t>per materie prime, sussidiarie, di consumo e di merci</t>
  </si>
  <si>
    <t>ESEMPIO COSTO ACQUISTO MATERIE-MERCI</t>
  </si>
  <si>
    <t>DEBITO V/FORNITORE NAZIONALE</t>
  </si>
  <si>
    <t>IVA A CREDITO</t>
  </si>
  <si>
    <t>ACQUISTI MERCE IN RIVENDITA</t>
  </si>
  <si>
    <t>SCHEDE TELEFONO</t>
  </si>
  <si>
    <t>ESEMPIO COSTO PER SERVIZI</t>
  </si>
  <si>
    <t>LAVORAZIONI ESTERNE PER LA VENDITA</t>
  </si>
  <si>
    <t>DEBITO V/FORNITORE ESTERO</t>
  </si>
  <si>
    <t>ENERGIA ELETTRICA E FORZA MOTRICE</t>
  </si>
  <si>
    <t>DEBITO V/FORNITORE ENERGIA ELETTRICA</t>
  </si>
  <si>
    <t>per servizi</t>
  </si>
  <si>
    <t>SPESE DI PULIZIA</t>
  </si>
  <si>
    <t>MANUTENZIONE AUTOMEZZI</t>
  </si>
  <si>
    <t>per godimento di beni di terzi</t>
  </si>
  <si>
    <t>AFFITTO LOCALI</t>
  </si>
  <si>
    <t>ESEMPIO COSTO PER GODIMENTO BENI DI TERZI</t>
  </si>
  <si>
    <t>NOLEGGIO MACCHINARI</t>
  </si>
  <si>
    <t xml:space="preserve">NOLEGGIO SOFTWARE </t>
  </si>
  <si>
    <t>DEBITO V/FORNITORE</t>
  </si>
  <si>
    <t>RETRIBUZIONI LORDE</t>
  </si>
  <si>
    <t>DIPENDENTI C/RETRIBUZIONI</t>
  </si>
  <si>
    <t>per personale</t>
  </si>
  <si>
    <t>ESEMPIO COSTO PER SALARI E STIPENDI</t>
  </si>
  <si>
    <t>DEBITO V/INPS</t>
  </si>
  <si>
    <t>ESEMPIO COSTO PER ONERI SOCIALI</t>
  </si>
  <si>
    <t>CONTRIBUTI INPS (CARICO DELL'AZIENDA)</t>
  </si>
  <si>
    <t>ESEMPIO COSTO PER TRATTAMENTO FINE RAPPORTO</t>
  </si>
  <si>
    <t>ACCANTONAMENTO TFR</t>
  </si>
  <si>
    <t>FONDO TFR</t>
  </si>
  <si>
    <t>TFR EROGATO A FONDI/IN BUSTA PAGA</t>
  </si>
  <si>
    <t>BANCA C/C/ - DEBITO VERSO FONDO PREVIDENZIALE</t>
  </si>
  <si>
    <t>ESEMPIO COSTO PER TRATTAMENTO QUIESCENZA E SIMILI</t>
  </si>
  <si>
    <t>DEBITO VERSO FONDO PREVIDENZIALE</t>
  </si>
  <si>
    <t>TRATTAMENTO DI QUIESCENZA</t>
  </si>
  <si>
    <t>BUONI CARBURANTE</t>
  </si>
  <si>
    <t>ESEMPIO COSTO PER ALTRI COSTI PERSONALE</t>
  </si>
  <si>
    <t>ACQUISTO BENE IMMOBILE - ESEMPIO AUTOMEZZO</t>
  </si>
  <si>
    <t>AUTOMEZZI</t>
  </si>
  <si>
    <t>COSTO TOTALE</t>
  </si>
  <si>
    <t>Durata teorica</t>
  </si>
  <si>
    <t>Costo competenza di 1 anno</t>
  </si>
  <si>
    <t>Costo da imputare tramite amm.to</t>
  </si>
  <si>
    <t>AMMORTAMENTO AUTOMEZZI</t>
  </si>
  <si>
    <t>FONDO AMMORTAMENTO AUTOMEZZI</t>
  </si>
  <si>
    <t>Ammortamento primo anno automezzo</t>
  </si>
  <si>
    <t>VALORE CONTABILE NETTO</t>
  </si>
  <si>
    <t>PREZZO VENDITA</t>
  </si>
  <si>
    <t>MINUSVALENZA (COSTO)</t>
  </si>
  <si>
    <t>SOFTWARE APPLICATIVO</t>
  </si>
  <si>
    <t>ACQUISTO BENE IMMOBILE IMMATERIALE - SOFTWARE</t>
  </si>
  <si>
    <t>AMMORTAMENTO SOFTWARE</t>
  </si>
  <si>
    <t>Ammortamento primo anno software</t>
  </si>
  <si>
    <t>SOFTWARE</t>
  </si>
  <si>
    <t>Acquisto</t>
  </si>
  <si>
    <t>Amm.to primo anno</t>
  </si>
  <si>
    <t>SVALUTAZIONE CREDITI</t>
  </si>
  <si>
    <t>FONDO SVALUTAZIONE CREDITI</t>
  </si>
  <si>
    <t>Esempio svalutazione crediti</t>
  </si>
  <si>
    <t>A) VALORE DELLA PRODUZIONE</t>
  </si>
  <si>
    <t>B) COSTI DELLA PRODUZIONE</t>
  </si>
  <si>
    <t>DIFFERENZA TRA VALORE E COSTO PRODUZIONE</t>
  </si>
  <si>
    <t>C) RISULTATO GESTIONE FINANZIARIA</t>
  </si>
  <si>
    <t>RISULTATO DOPO LA GESTIONE FINANZIARIA</t>
  </si>
  <si>
    <t>IMPOSTE SUL REDDITO</t>
  </si>
  <si>
    <t xml:space="preserve">UTILE (PERDITA) DOPO LE IMPOSTE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</si>
</sst>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44" fontId="0" fillId="0" borderId="0" xfId="0" applyNumberFormat="1"/>
    <xf numFmtId="0" fontId="0" fillId="0" borderId="0" xfId="0" applyAlignment="1">
      <alignment horizontal="center"/>
    </xf>
    <xf numFmtId="0" fontId="0" fillId="2" borderId="1" xfId="0" applyFill="1" applyBorder="1"/>
    <xf numFmtId="44" fontId="0" fillId="2" borderId="2" xfId="0" applyNumberFormat="1" applyFill="1" applyBorder="1"/>
    <xf numFmtId="44" fontId="0" fillId="0" borderId="2" xfId="0" applyNumberFormat="1" applyBorder="1"/>
    <xf numFmtId="0" fontId="0" fillId="3" borderId="4" xfId="0" applyFill="1" applyBorder="1"/>
    <xf numFmtId="44" fontId="0" fillId="0" borderId="5" xfId="0" applyNumberFormat="1" applyBorder="1"/>
    <xf numFmtId="44" fontId="0" fillId="3" borderId="5" xfId="0" applyNumberFormat="1" applyFill="1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Fill="1" applyBorder="1"/>
    <xf numFmtId="44" fontId="0" fillId="0" borderId="2" xfId="0" applyNumberFormat="1" applyFill="1" applyBorder="1"/>
    <xf numFmtId="0" fontId="0" fillId="0" borderId="4" xfId="0" applyFill="1" applyBorder="1"/>
    <xf numFmtId="44" fontId="0" fillId="0" borderId="5" xfId="0" applyNumberFormat="1" applyFill="1" applyBorder="1"/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Fill="1" applyBorder="1"/>
    <xf numFmtId="44" fontId="0" fillId="0" borderId="0" xfId="0" applyNumberFormat="1" applyFill="1" applyBorder="1"/>
    <xf numFmtId="0" fontId="0" fillId="0" borderId="8" xfId="0" applyBorder="1" applyAlignment="1">
      <alignment horizontal="center" vertical="center" wrapText="1"/>
    </xf>
    <xf numFmtId="0" fontId="0" fillId="2" borderId="4" xfId="0" applyFill="1" applyBorder="1"/>
    <xf numFmtId="44" fontId="0" fillId="2" borderId="5" xfId="0" applyNumberFormat="1" applyFill="1" applyBorder="1"/>
    <xf numFmtId="0" fontId="0" fillId="0" borderId="8" xfId="0" applyBorder="1"/>
    <xf numFmtId="0" fontId="0" fillId="0" borderId="5" xfId="0" applyBorder="1" applyAlignment="1">
      <alignment horizontal="center"/>
    </xf>
    <xf numFmtId="16" fontId="0" fillId="0" borderId="0" xfId="0" applyNumberFormat="1" applyAlignment="1">
      <alignment horizontal="center"/>
    </xf>
    <xf numFmtId="44" fontId="0" fillId="0" borderId="3" xfId="0" applyNumberFormat="1" applyBorder="1"/>
    <xf numFmtId="44" fontId="0" fillId="0" borderId="8" xfId="0" applyNumberFormat="1" applyBorder="1"/>
    <xf numFmtId="44" fontId="0" fillId="0" borderId="6" xfId="0" applyNumberFormat="1" applyBorder="1"/>
    <xf numFmtId="16" fontId="0" fillId="0" borderId="0" xfId="0" applyNumberFormat="1"/>
    <xf numFmtId="9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B276C-2306-4F00-AEF3-E5F048C83FEB}">
  <dimension ref="A2:J192"/>
  <sheetViews>
    <sheetView tabSelected="1" topLeftCell="A181" workbookViewId="0">
      <selection activeCell="B192" sqref="B192:C192"/>
    </sheetView>
  </sheetViews>
  <sheetFormatPr defaultRowHeight="15" x14ac:dyDescent="0.25"/>
  <cols>
    <col min="2" max="2" width="49.140625" bestFit="1" customWidth="1"/>
    <col min="3" max="4" width="13.140625" bestFit="1" customWidth="1"/>
    <col min="5" max="5" width="36.42578125" bestFit="1" customWidth="1"/>
    <col min="6" max="6" width="14.85546875" bestFit="1" customWidth="1"/>
    <col min="8" max="8" width="17.42578125" customWidth="1"/>
    <col min="9" max="9" width="32.140625" bestFit="1" customWidth="1"/>
  </cols>
  <sheetData>
    <row r="2" spans="2:5" x14ac:dyDescent="0.25">
      <c r="B2" t="s">
        <v>4</v>
      </c>
      <c r="C2" t="s">
        <v>1</v>
      </c>
      <c r="D2" t="s">
        <v>2</v>
      </c>
      <c r="E2" t="s">
        <v>3</v>
      </c>
    </row>
    <row r="3" spans="2:5" x14ac:dyDescent="0.25">
      <c r="B3" s="3" t="s">
        <v>0</v>
      </c>
      <c r="C3" s="4">
        <v>100000</v>
      </c>
      <c r="D3" s="5"/>
      <c r="E3" s="15" t="s">
        <v>5</v>
      </c>
    </row>
    <row r="4" spans="2:5" x14ac:dyDescent="0.25">
      <c r="B4" s="6" t="s">
        <v>6</v>
      </c>
      <c r="C4" s="7"/>
      <c r="D4" s="8">
        <v>100000</v>
      </c>
      <c r="E4" s="16"/>
    </row>
    <row r="5" spans="2:5" x14ac:dyDescent="0.25">
      <c r="C5" s="1"/>
      <c r="D5" s="1"/>
    </row>
    <row r="6" spans="2:5" x14ac:dyDescent="0.25">
      <c r="C6" s="1"/>
      <c r="D6" s="1"/>
    </row>
    <row r="7" spans="2:5" x14ac:dyDescent="0.25">
      <c r="B7" s="9" t="s">
        <v>7</v>
      </c>
      <c r="C7" s="10" t="s">
        <v>9</v>
      </c>
    </row>
    <row r="8" spans="2:5" x14ac:dyDescent="0.25">
      <c r="B8" s="2" t="s">
        <v>8</v>
      </c>
      <c r="C8" s="10"/>
    </row>
    <row r="10" spans="2:5" x14ac:dyDescent="0.25">
      <c r="B10" s="9" t="s">
        <v>10</v>
      </c>
      <c r="C10" s="10" t="s">
        <v>9</v>
      </c>
    </row>
    <row r="11" spans="2:5" x14ac:dyDescent="0.25">
      <c r="B11" s="2" t="s">
        <v>8</v>
      </c>
      <c r="C11" s="10"/>
    </row>
    <row r="13" spans="2:5" x14ac:dyDescent="0.25">
      <c r="B13" s="9" t="s">
        <v>10</v>
      </c>
      <c r="C13" s="10" t="s">
        <v>9</v>
      </c>
    </row>
    <row r="14" spans="2:5" x14ac:dyDescent="0.25">
      <c r="B14" s="2" t="s">
        <v>11</v>
      </c>
      <c r="C14" s="10"/>
    </row>
    <row r="16" spans="2:5" x14ac:dyDescent="0.25">
      <c r="B16" s="9" t="s">
        <v>12</v>
      </c>
      <c r="C16" s="10" t="s">
        <v>9</v>
      </c>
    </row>
    <row r="17" spans="2:6" x14ac:dyDescent="0.25">
      <c r="B17" s="2" t="s">
        <v>13</v>
      </c>
      <c r="C17" s="10"/>
    </row>
    <row r="20" spans="2:6" x14ac:dyDescent="0.25">
      <c r="B20" t="s">
        <v>15</v>
      </c>
      <c r="C20" s="1">
        <v>150000</v>
      </c>
      <c r="E20" t="s">
        <v>15</v>
      </c>
      <c r="F20" s="1">
        <v>1000000</v>
      </c>
    </row>
    <row r="21" spans="2:6" x14ac:dyDescent="0.25">
      <c r="B21" t="s">
        <v>16</v>
      </c>
      <c r="C21" s="1">
        <v>25000</v>
      </c>
      <c r="E21" t="s">
        <v>16</v>
      </c>
      <c r="F21" s="1">
        <v>-25000</v>
      </c>
    </row>
    <row r="22" spans="2:6" x14ac:dyDescent="0.25">
      <c r="B22" t="s">
        <v>24</v>
      </c>
      <c r="C22" s="1">
        <v>50000</v>
      </c>
      <c r="E22" t="s">
        <v>24</v>
      </c>
      <c r="F22" s="1">
        <v>-100000</v>
      </c>
    </row>
    <row r="23" spans="2:6" x14ac:dyDescent="0.25">
      <c r="B23" t="s">
        <v>31</v>
      </c>
      <c r="C23" s="1">
        <v>20000</v>
      </c>
      <c r="E23" t="s">
        <v>31</v>
      </c>
      <c r="F23" s="1">
        <v>20000</v>
      </c>
    </row>
    <row r="24" spans="2:6" x14ac:dyDescent="0.25">
      <c r="B24" t="s">
        <v>32</v>
      </c>
      <c r="C24" s="1">
        <v>70000</v>
      </c>
      <c r="E24" t="s">
        <v>32</v>
      </c>
    </row>
    <row r="25" spans="2:6" x14ac:dyDescent="0.25">
      <c r="B25" t="s">
        <v>14</v>
      </c>
      <c r="C25" s="1">
        <f>SUM(C20:C24)</f>
        <v>315000</v>
      </c>
      <c r="E25" t="s">
        <v>14</v>
      </c>
      <c r="F25" s="1">
        <f>SUM(F20:F23)</f>
        <v>895000</v>
      </c>
    </row>
    <row r="26" spans="2:6" x14ac:dyDescent="0.25">
      <c r="C26" s="1"/>
    </row>
    <row r="27" spans="2:6" x14ac:dyDescent="0.25">
      <c r="C27" s="1"/>
    </row>
    <row r="28" spans="2:6" x14ac:dyDescent="0.25">
      <c r="B28" t="s">
        <v>17</v>
      </c>
      <c r="C28" s="1">
        <v>50000</v>
      </c>
      <c r="E28" t="s">
        <v>17</v>
      </c>
      <c r="F28" s="1">
        <v>50000</v>
      </c>
    </row>
    <row r="29" spans="2:6" x14ac:dyDescent="0.25">
      <c r="B29" t="s">
        <v>18</v>
      </c>
      <c r="C29" s="1">
        <v>75000</v>
      </c>
      <c r="E29" t="s">
        <v>18</v>
      </c>
      <c r="F29" s="1">
        <v>25000</v>
      </c>
    </row>
    <row r="30" spans="2:6" x14ac:dyDescent="0.25">
      <c r="B30" t="s">
        <v>19</v>
      </c>
      <c r="C30" s="1">
        <f>C29-C28</f>
        <v>25000</v>
      </c>
      <c r="E30" t="s">
        <v>20</v>
      </c>
      <c r="F30" s="1">
        <f>F29-F28</f>
        <v>-25000</v>
      </c>
    </row>
    <row r="31" spans="2:6" x14ac:dyDescent="0.25">
      <c r="C31" s="1"/>
    </row>
    <row r="32" spans="2:6" x14ac:dyDescent="0.25">
      <c r="B32" t="s">
        <v>21</v>
      </c>
      <c r="C32" s="1">
        <v>100000</v>
      </c>
      <c r="E32" t="s">
        <v>21</v>
      </c>
      <c r="F32" s="1">
        <v>100000</v>
      </c>
    </row>
    <row r="33" spans="1:9" x14ac:dyDescent="0.25">
      <c r="B33" t="s">
        <v>22</v>
      </c>
      <c r="C33" s="1">
        <v>50000</v>
      </c>
      <c r="E33" t="s">
        <v>25</v>
      </c>
      <c r="F33" s="1">
        <v>-100000</v>
      </c>
    </row>
    <row r="34" spans="1:9" x14ac:dyDescent="0.25">
      <c r="B34" t="s">
        <v>23</v>
      </c>
      <c r="C34" s="1">
        <f>C32+C33</f>
        <v>150000</v>
      </c>
      <c r="F34" s="1"/>
    </row>
    <row r="35" spans="1:9" x14ac:dyDescent="0.25">
      <c r="C35" s="1"/>
      <c r="F35" s="1"/>
    </row>
    <row r="36" spans="1:9" x14ac:dyDescent="0.25">
      <c r="B36" t="s">
        <v>19</v>
      </c>
      <c r="C36" s="1">
        <f>C34-C32</f>
        <v>50000</v>
      </c>
      <c r="F36" s="1"/>
    </row>
    <row r="37" spans="1:9" x14ac:dyDescent="0.25">
      <c r="B37" s="2" t="s">
        <v>4</v>
      </c>
      <c r="C37" s="2" t="s">
        <v>1</v>
      </c>
      <c r="D37" s="2" t="s">
        <v>2</v>
      </c>
      <c r="E37" s="2" t="s">
        <v>3</v>
      </c>
    </row>
    <row r="38" spans="1:9" x14ac:dyDescent="0.25">
      <c r="A38" t="s">
        <v>28</v>
      </c>
      <c r="B38" s="11" t="s">
        <v>27</v>
      </c>
      <c r="C38" s="12">
        <v>20000</v>
      </c>
      <c r="D38" s="12"/>
      <c r="E38" s="15" t="s">
        <v>26</v>
      </c>
    </row>
    <row r="39" spans="1:9" x14ac:dyDescent="0.25">
      <c r="A39" t="s">
        <v>29</v>
      </c>
      <c r="B39" s="20" t="s">
        <v>30</v>
      </c>
      <c r="C39" s="21"/>
      <c r="D39" s="21">
        <v>20000</v>
      </c>
      <c r="E39" s="16"/>
    </row>
    <row r="41" spans="1:9" x14ac:dyDescent="0.25">
      <c r="B41" s="2" t="s">
        <v>4</v>
      </c>
      <c r="C41" s="2" t="s">
        <v>1</v>
      </c>
      <c r="D41" s="2" t="s">
        <v>2</v>
      </c>
      <c r="E41" s="2" t="s">
        <v>3</v>
      </c>
    </row>
    <row r="42" spans="1:9" x14ac:dyDescent="0.25">
      <c r="B42" s="11" t="s">
        <v>0</v>
      </c>
      <c r="C42" s="12">
        <v>70000</v>
      </c>
      <c r="D42" s="12"/>
      <c r="E42" s="15" t="s">
        <v>33</v>
      </c>
    </row>
    <row r="43" spans="1:9" x14ac:dyDescent="0.25">
      <c r="A43" t="s">
        <v>29</v>
      </c>
      <c r="B43" s="20" t="s">
        <v>34</v>
      </c>
      <c r="C43" s="21"/>
      <c r="D43" s="21">
        <v>70000</v>
      </c>
      <c r="E43" s="16"/>
    </row>
    <row r="44" spans="1:9" x14ac:dyDescent="0.25">
      <c r="H44" s="23" t="s">
        <v>39</v>
      </c>
      <c r="I44" s="23"/>
    </row>
    <row r="45" spans="1:9" x14ac:dyDescent="0.25">
      <c r="B45" s="2" t="s">
        <v>4</v>
      </c>
      <c r="C45" s="2" t="s">
        <v>1</v>
      </c>
      <c r="D45" s="2" t="s">
        <v>2</v>
      </c>
      <c r="E45" s="2" t="s">
        <v>3</v>
      </c>
      <c r="G45" s="24">
        <v>44927</v>
      </c>
      <c r="H45" s="25">
        <v>50000</v>
      </c>
      <c r="I45" s="1"/>
    </row>
    <row r="46" spans="1:9" x14ac:dyDescent="0.25">
      <c r="B46" s="11" t="s">
        <v>35</v>
      </c>
      <c r="C46" s="12">
        <v>1220</v>
      </c>
      <c r="D46" s="12"/>
      <c r="E46" s="15" t="s">
        <v>38</v>
      </c>
      <c r="H46" s="27">
        <v>25000</v>
      </c>
      <c r="I46" s="7"/>
    </row>
    <row r="47" spans="1:9" x14ac:dyDescent="0.25">
      <c r="B47" s="17" t="s">
        <v>36</v>
      </c>
      <c r="C47" s="18"/>
      <c r="D47" s="18">
        <v>220</v>
      </c>
      <c r="E47" s="19"/>
      <c r="G47" s="28">
        <v>45291</v>
      </c>
      <c r="H47" s="26">
        <v>75000</v>
      </c>
      <c r="I47" s="1"/>
    </row>
    <row r="48" spans="1:9" x14ac:dyDescent="0.25">
      <c r="A48" t="s">
        <v>29</v>
      </c>
      <c r="B48" s="20" t="s">
        <v>37</v>
      </c>
      <c r="C48" s="21"/>
      <c r="D48" s="21">
        <v>1000</v>
      </c>
      <c r="E48" s="16"/>
      <c r="H48" s="22"/>
    </row>
    <row r="49" spans="1:9" x14ac:dyDescent="0.25">
      <c r="H49" t="s">
        <v>1</v>
      </c>
      <c r="I49" t="s">
        <v>2</v>
      </c>
    </row>
    <row r="50" spans="1:9" x14ac:dyDescent="0.25">
      <c r="B50" s="2" t="s">
        <v>4</v>
      </c>
      <c r="C50" s="2" t="s">
        <v>1</v>
      </c>
      <c r="D50" s="2" t="s">
        <v>2</v>
      </c>
      <c r="E50" s="2" t="s">
        <v>3</v>
      </c>
    </row>
    <row r="51" spans="1:9" x14ac:dyDescent="0.25">
      <c r="B51" s="11" t="s">
        <v>39</v>
      </c>
      <c r="C51" s="12">
        <v>25000</v>
      </c>
      <c r="D51" s="12"/>
      <c r="E51" s="15" t="s">
        <v>40</v>
      </c>
    </row>
    <row r="52" spans="1:9" x14ac:dyDescent="0.25">
      <c r="A52" t="s">
        <v>29</v>
      </c>
      <c r="B52" s="20" t="s">
        <v>43</v>
      </c>
      <c r="C52" s="21"/>
      <c r="D52" s="21">
        <v>25000</v>
      </c>
      <c r="E52" s="16"/>
    </row>
    <row r="54" spans="1:9" x14ac:dyDescent="0.25">
      <c r="B54" s="2" t="s">
        <v>4</v>
      </c>
      <c r="C54" s="2" t="s">
        <v>1</v>
      </c>
      <c r="D54" s="2" t="s">
        <v>2</v>
      </c>
      <c r="E54" s="2" t="s">
        <v>3</v>
      </c>
    </row>
    <row r="55" spans="1:9" x14ac:dyDescent="0.25">
      <c r="B55" s="11" t="s">
        <v>42</v>
      </c>
      <c r="C55" s="12">
        <v>50000</v>
      </c>
      <c r="D55" s="12"/>
      <c r="E55" s="15" t="s">
        <v>41</v>
      </c>
    </row>
    <row r="56" spans="1:9" x14ac:dyDescent="0.25">
      <c r="A56" t="s">
        <v>29</v>
      </c>
      <c r="B56" s="20" t="s">
        <v>44</v>
      </c>
      <c r="C56" s="21"/>
      <c r="D56" s="21">
        <v>50000</v>
      </c>
      <c r="E56" s="16"/>
    </row>
    <row r="60" spans="1:9" x14ac:dyDescent="0.25">
      <c r="B60" t="s">
        <v>45</v>
      </c>
    </row>
    <row r="61" spans="1:9" x14ac:dyDescent="0.25">
      <c r="B61" t="s">
        <v>56</v>
      </c>
    </row>
    <row r="62" spans="1:9" x14ac:dyDescent="0.25">
      <c r="B62" t="s">
        <v>59</v>
      </c>
    </row>
    <row r="63" spans="1:9" x14ac:dyDescent="0.25">
      <c r="B63" t="s">
        <v>67</v>
      </c>
    </row>
    <row r="77" spans="1:5" x14ac:dyDescent="0.25">
      <c r="B77" s="2" t="s">
        <v>4</v>
      </c>
      <c r="C77" s="2" t="s">
        <v>1</v>
      </c>
      <c r="D77" s="2" t="s">
        <v>2</v>
      </c>
      <c r="E77" s="2" t="s">
        <v>3</v>
      </c>
    </row>
    <row r="78" spans="1:5" x14ac:dyDescent="0.25">
      <c r="A78" t="s">
        <v>28</v>
      </c>
      <c r="B78" s="11" t="s">
        <v>47</v>
      </c>
      <c r="C78" s="12"/>
      <c r="D78" s="12">
        <f>SUM(C79:C80)</f>
        <v>610</v>
      </c>
      <c r="E78" s="15" t="s">
        <v>46</v>
      </c>
    </row>
    <row r="79" spans="1:5" x14ac:dyDescent="0.25">
      <c r="A79" t="s">
        <v>28</v>
      </c>
      <c r="B79" s="17" t="s">
        <v>48</v>
      </c>
      <c r="C79" s="18">
        <f>C80*0.22</f>
        <v>110</v>
      </c>
      <c r="D79" s="18"/>
      <c r="E79" s="19"/>
    </row>
    <row r="80" spans="1:5" x14ac:dyDescent="0.25">
      <c r="A80" t="s">
        <v>29</v>
      </c>
      <c r="B80" s="20" t="s">
        <v>49</v>
      </c>
      <c r="C80" s="21">
        <v>500</v>
      </c>
      <c r="D80" s="21"/>
      <c r="E80" s="16"/>
    </row>
    <row r="82" spans="1:5" x14ac:dyDescent="0.25">
      <c r="B82" s="2" t="s">
        <v>4</v>
      </c>
      <c r="C82" s="2" t="s">
        <v>1</v>
      </c>
      <c r="D82" s="2" t="s">
        <v>2</v>
      </c>
      <c r="E82" s="2" t="s">
        <v>3</v>
      </c>
    </row>
    <row r="83" spans="1:5" x14ac:dyDescent="0.25">
      <c r="A83" t="s">
        <v>28</v>
      </c>
      <c r="B83" s="11" t="s">
        <v>47</v>
      </c>
      <c r="C83" s="12"/>
      <c r="D83" s="12">
        <f>SUM(C84:C85)</f>
        <v>61</v>
      </c>
      <c r="E83" s="15" t="s">
        <v>46</v>
      </c>
    </row>
    <row r="84" spans="1:5" x14ac:dyDescent="0.25">
      <c r="A84" t="s">
        <v>28</v>
      </c>
      <c r="B84" s="17" t="s">
        <v>48</v>
      </c>
      <c r="C84" s="18">
        <f>C85*0.22</f>
        <v>11</v>
      </c>
      <c r="D84" s="18"/>
      <c r="E84" s="19"/>
    </row>
    <row r="85" spans="1:5" x14ac:dyDescent="0.25">
      <c r="A85" t="s">
        <v>29</v>
      </c>
      <c r="B85" s="20" t="s">
        <v>50</v>
      </c>
      <c r="C85" s="21">
        <v>50</v>
      </c>
      <c r="D85" s="21"/>
      <c r="E85" s="16"/>
    </row>
    <row r="87" spans="1:5" x14ac:dyDescent="0.25">
      <c r="B87" s="2" t="s">
        <v>4</v>
      </c>
      <c r="C87" s="2" t="s">
        <v>1</v>
      </c>
      <c r="D87" s="2" t="s">
        <v>2</v>
      </c>
      <c r="E87" s="2" t="s">
        <v>3</v>
      </c>
    </row>
    <row r="88" spans="1:5" x14ac:dyDescent="0.25">
      <c r="A88" t="s">
        <v>28</v>
      </c>
      <c r="B88" s="11" t="s">
        <v>53</v>
      </c>
      <c r="C88" s="12"/>
      <c r="D88" s="12">
        <f>SUM(C89:C90)</f>
        <v>976</v>
      </c>
      <c r="E88" s="15" t="s">
        <v>51</v>
      </c>
    </row>
    <row r="89" spans="1:5" x14ac:dyDescent="0.25">
      <c r="A89" t="s">
        <v>28</v>
      </c>
      <c r="B89" s="17" t="s">
        <v>48</v>
      </c>
      <c r="C89" s="18">
        <f>C90*0.22</f>
        <v>176</v>
      </c>
      <c r="D89" s="18"/>
      <c r="E89" s="19"/>
    </row>
    <row r="90" spans="1:5" x14ac:dyDescent="0.25">
      <c r="A90" t="s">
        <v>29</v>
      </c>
      <c r="B90" s="20" t="s">
        <v>52</v>
      </c>
      <c r="C90" s="21">
        <v>800</v>
      </c>
      <c r="D90" s="21"/>
      <c r="E90" s="16"/>
    </row>
    <row r="92" spans="1:5" x14ac:dyDescent="0.25">
      <c r="B92" s="2" t="s">
        <v>4</v>
      </c>
      <c r="C92" s="2" t="s">
        <v>1</v>
      </c>
      <c r="D92" s="2" t="s">
        <v>2</v>
      </c>
      <c r="E92" s="2" t="s">
        <v>3</v>
      </c>
    </row>
    <row r="93" spans="1:5" x14ac:dyDescent="0.25">
      <c r="A93" t="s">
        <v>28</v>
      </c>
      <c r="B93" s="11" t="s">
        <v>55</v>
      </c>
      <c r="C93" s="12"/>
      <c r="D93" s="12">
        <f>SUM(C94:C95)</f>
        <v>2440</v>
      </c>
      <c r="E93" s="15" t="s">
        <v>51</v>
      </c>
    </row>
    <row r="94" spans="1:5" x14ac:dyDescent="0.25">
      <c r="A94" t="s">
        <v>28</v>
      </c>
      <c r="B94" s="17" t="s">
        <v>48</v>
      </c>
      <c r="C94" s="18">
        <f>C95*0.22</f>
        <v>440</v>
      </c>
      <c r="D94" s="18"/>
      <c r="E94" s="19"/>
    </row>
    <row r="95" spans="1:5" x14ac:dyDescent="0.25">
      <c r="A95" t="s">
        <v>29</v>
      </c>
      <c r="B95" s="20" t="s">
        <v>54</v>
      </c>
      <c r="C95" s="21">
        <v>2000</v>
      </c>
      <c r="D95" s="21"/>
      <c r="E95" s="16"/>
    </row>
    <row r="97" spans="1:5" x14ac:dyDescent="0.25">
      <c r="B97" s="2" t="s">
        <v>4</v>
      </c>
      <c r="C97" s="2" t="s">
        <v>1</v>
      </c>
      <c r="D97" s="2" t="s">
        <v>2</v>
      </c>
      <c r="E97" s="2" t="s">
        <v>3</v>
      </c>
    </row>
    <row r="98" spans="1:5" x14ac:dyDescent="0.25">
      <c r="A98" t="s">
        <v>28</v>
      </c>
      <c r="B98" s="11" t="s">
        <v>64</v>
      </c>
      <c r="C98" s="12"/>
      <c r="D98" s="12">
        <f>SUM(C99:C100)</f>
        <v>244</v>
      </c>
      <c r="E98" s="15" t="s">
        <v>51</v>
      </c>
    </row>
    <row r="99" spans="1:5" x14ac:dyDescent="0.25">
      <c r="A99" t="s">
        <v>28</v>
      </c>
      <c r="B99" s="17" t="s">
        <v>48</v>
      </c>
      <c r="C99" s="18">
        <f>C100*0.22</f>
        <v>44</v>
      </c>
      <c r="D99" s="18"/>
      <c r="E99" s="19"/>
    </row>
    <row r="100" spans="1:5" x14ac:dyDescent="0.25">
      <c r="A100" t="s">
        <v>29</v>
      </c>
      <c r="B100" s="20" t="s">
        <v>57</v>
      </c>
      <c r="C100" s="21">
        <v>200</v>
      </c>
      <c r="D100" s="21"/>
      <c r="E100" s="16"/>
    </row>
    <row r="102" spans="1:5" x14ac:dyDescent="0.25">
      <c r="B102" s="2" t="s">
        <v>4</v>
      </c>
      <c r="C102" s="2" t="s">
        <v>1</v>
      </c>
      <c r="D102" s="2" t="s">
        <v>2</v>
      </c>
      <c r="E102" s="2" t="s">
        <v>3</v>
      </c>
    </row>
    <row r="103" spans="1:5" x14ac:dyDescent="0.25">
      <c r="A103" t="s">
        <v>28</v>
      </c>
      <c r="B103" s="11" t="s">
        <v>64</v>
      </c>
      <c r="C103" s="12"/>
      <c r="D103" s="12">
        <f>SUM(C104:C105)</f>
        <v>1830</v>
      </c>
      <c r="E103" s="15" t="s">
        <v>51</v>
      </c>
    </row>
    <row r="104" spans="1:5" x14ac:dyDescent="0.25">
      <c r="A104" t="s">
        <v>28</v>
      </c>
      <c r="B104" s="17" t="s">
        <v>48</v>
      </c>
      <c r="C104" s="18">
        <f>C105*0.22</f>
        <v>330</v>
      </c>
      <c r="D104" s="18"/>
      <c r="E104" s="19"/>
    </row>
    <row r="105" spans="1:5" x14ac:dyDescent="0.25">
      <c r="A105" t="s">
        <v>29</v>
      </c>
      <c r="B105" s="20" t="s">
        <v>58</v>
      </c>
      <c r="C105" s="21">
        <v>1500</v>
      </c>
      <c r="D105" s="21"/>
      <c r="E105" s="16"/>
    </row>
    <row r="107" spans="1:5" x14ac:dyDescent="0.25">
      <c r="B107" s="2" t="s">
        <v>4</v>
      </c>
      <c r="C107" s="2" t="s">
        <v>1</v>
      </c>
      <c r="D107" s="2" t="s">
        <v>2</v>
      </c>
      <c r="E107" s="2" t="s">
        <v>3</v>
      </c>
    </row>
    <row r="108" spans="1:5" x14ac:dyDescent="0.25">
      <c r="A108" t="s">
        <v>28</v>
      </c>
      <c r="B108" s="11" t="s">
        <v>64</v>
      </c>
      <c r="C108" s="12"/>
      <c r="D108" s="12">
        <f>SUM(C109:C110)</f>
        <v>12200</v>
      </c>
      <c r="E108" s="15" t="s">
        <v>61</v>
      </c>
    </row>
    <row r="109" spans="1:5" x14ac:dyDescent="0.25">
      <c r="A109" t="s">
        <v>28</v>
      </c>
      <c r="B109" s="17" t="s">
        <v>48</v>
      </c>
      <c r="C109" s="18">
        <f>C110*0.22</f>
        <v>2200</v>
      </c>
      <c r="D109" s="18"/>
      <c r="E109" s="19"/>
    </row>
    <row r="110" spans="1:5" x14ac:dyDescent="0.25">
      <c r="A110" t="s">
        <v>29</v>
      </c>
      <c r="B110" s="20" t="s">
        <v>60</v>
      </c>
      <c r="C110" s="21">
        <v>10000</v>
      </c>
      <c r="D110" s="21"/>
      <c r="E110" s="16"/>
    </row>
    <row r="112" spans="1:5" x14ac:dyDescent="0.25">
      <c r="B112" s="2" t="s">
        <v>4</v>
      </c>
      <c r="C112" s="2" t="s">
        <v>1</v>
      </c>
      <c r="D112" s="2" t="s">
        <v>2</v>
      </c>
      <c r="E112" s="2" t="s">
        <v>3</v>
      </c>
    </row>
    <row r="113" spans="1:5" x14ac:dyDescent="0.25">
      <c r="A113" t="s">
        <v>28</v>
      </c>
      <c r="B113" s="11" t="s">
        <v>64</v>
      </c>
      <c r="C113" s="12"/>
      <c r="D113" s="12">
        <f>SUM(C114:C115)</f>
        <v>2440</v>
      </c>
      <c r="E113" s="15" t="s">
        <v>61</v>
      </c>
    </row>
    <row r="114" spans="1:5" x14ac:dyDescent="0.25">
      <c r="A114" t="s">
        <v>28</v>
      </c>
      <c r="B114" s="17" t="s">
        <v>48</v>
      </c>
      <c r="C114" s="18">
        <f>C115*0.22</f>
        <v>440</v>
      </c>
      <c r="D114" s="18"/>
      <c r="E114" s="19"/>
    </row>
    <row r="115" spans="1:5" x14ac:dyDescent="0.25">
      <c r="A115" t="s">
        <v>29</v>
      </c>
      <c r="B115" s="20" t="s">
        <v>62</v>
      </c>
      <c r="C115" s="21">
        <v>2000</v>
      </c>
      <c r="D115" s="21"/>
      <c r="E115" s="16"/>
    </row>
    <row r="117" spans="1:5" x14ac:dyDescent="0.25">
      <c r="B117" s="2" t="s">
        <v>4</v>
      </c>
      <c r="C117" s="2" t="s">
        <v>1</v>
      </c>
      <c r="D117" s="2" t="s">
        <v>2</v>
      </c>
      <c r="E117" s="2" t="s">
        <v>3</v>
      </c>
    </row>
    <row r="118" spans="1:5" x14ac:dyDescent="0.25">
      <c r="A118" t="s">
        <v>28</v>
      </c>
      <c r="B118" s="11" t="s">
        <v>64</v>
      </c>
      <c r="C118" s="12"/>
      <c r="D118" s="12">
        <f>SUM(C119:C120)</f>
        <v>61</v>
      </c>
      <c r="E118" s="15" t="s">
        <v>61</v>
      </c>
    </row>
    <row r="119" spans="1:5" x14ac:dyDescent="0.25">
      <c r="A119" t="s">
        <v>28</v>
      </c>
      <c r="B119" s="17" t="s">
        <v>48</v>
      </c>
      <c r="C119" s="18">
        <f>C120*0.22</f>
        <v>11</v>
      </c>
      <c r="D119" s="18"/>
      <c r="E119" s="19"/>
    </row>
    <row r="120" spans="1:5" x14ac:dyDescent="0.25">
      <c r="A120" t="s">
        <v>29</v>
      </c>
      <c r="B120" s="20" t="s">
        <v>63</v>
      </c>
      <c r="C120" s="21">
        <v>50</v>
      </c>
      <c r="D120" s="21"/>
      <c r="E120" s="16"/>
    </row>
    <row r="122" spans="1:5" x14ac:dyDescent="0.25">
      <c r="B122" s="2" t="s">
        <v>4</v>
      </c>
      <c r="C122" s="2" t="s">
        <v>1</v>
      </c>
      <c r="D122" s="2" t="s">
        <v>2</v>
      </c>
      <c r="E122" s="2" t="s">
        <v>3</v>
      </c>
    </row>
    <row r="123" spans="1:5" x14ac:dyDescent="0.25">
      <c r="A123" t="s">
        <v>28</v>
      </c>
      <c r="B123" s="11" t="s">
        <v>66</v>
      </c>
      <c r="C123" s="12"/>
      <c r="D123" s="12">
        <v>1000</v>
      </c>
      <c r="E123" s="15" t="s">
        <v>68</v>
      </c>
    </row>
    <row r="124" spans="1:5" x14ac:dyDescent="0.25">
      <c r="A124" t="s">
        <v>29</v>
      </c>
      <c r="B124" s="20" t="s">
        <v>65</v>
      </c>
      <c r="C124" s="21">
        <v>1000</v>
      </c>
      <c r="D124" s="21"/>
      <c r="E124" s="16"/>
    </row>
    <row r="126" spans="1:5" x14ac:dyDescent="0.25">
      <c r="B126" s="2" t="s">
        <v>4</v>
      </c>
      <c r="C126" s="2" t="s">
        <v>1</v>
      </c>
      <c r="D126" s="2" t="s">
        <v>2</v>
      </c>
      <c r="E126" s="2" t="s">
        <v>3</v>
      </c>
    </row>
    <row r="127" spans="1:5" x14ac:dyDescent="0.25">
      <c r="A127" t="s">
        <v>28</v>
      </c>
      <c r="B127" s="11" t="s">
        <v>69</v>
      </c>
      <c r="C127" s="12"/>
      <c r="D127" s="12">
        <v>200</v>
      </c>
      <c r="E127" s="15" t="s">
        <v>70</v>
      </c>
    </row>
    <row r="128" spans="1:5" x14ac:dyDescent="0.25">
      <c r="A128" t="s">
        <v>29</v>
      </c>
      <c r="B128" s="20" t="s">
        <v>71</v>
      </c>
      <c r="C128" s="21">
        <v>200</v>
      </c>
      <c r="D128" s="21"/>
      <c r="E128" s="16"/>
    </row>
    <row r="130" spans="1:5" x14ac:dyDescent="0.25">
      <c r="B130" s="2" t="s">
        <v>4</v>
      </c>
      <c r="C130" s="2" t="s">
        <v>1</v>
      </c>
      <c r="D130" s="2" t="s">
        <v>2</v>
      </c>
      <c r="E130" s="2" t="s">
        <v>3</v>
      </c>
    </row>
    <row r="131" spans="1:5" x14ac:dyDescent="0.25">
      <c r="A131" t="s">
        <v>28</v>
      </c>
      <c r="B131" s="11" t="s">
        <v>74</v>
      </c>
      <c r="C131" s="12"/>
      <c r="D131" s="12">
        <v>100</v>
      </c>
      <c r="E131" s="15" t="s">
        <v>72</v>
      </c>
    </row>
    <row r="132" spans="1:5" x14ac:dyDescent="0.25">
      <c r="A132" t="s">
        <v>29</v>
      </c>
      <c r="B132" s="20" t="s">
        <v>73</v>
      </c>
      <c r="C132" s="21">
        <v>100</v>
      </c>
      <c r="D132" s="21"/>
      <c r="E132" s="16"/>
    </row>
    <row r="134" spans="1:5" x14ac:dyDescent="0.25">
      <c r="B134" s="2" t="s">
        <v>4</v>
      </c>
      <c r="C134" s="2" t="s">
        <v>1</v>
      </c>
      <c r="D134" s="2" t="s">
        <v>2</v>
      </c>
      <c r="E134" s="2" t="s">
        <v>3</v>
      </c>
    </row>
    <row r="135" spans="1:5" x14ac:dyDescent="0.25">
      <c r="A135" t="s">
        <v>28</v>
      </c>
      <c r="B135" s="11" t="s">
        <v>76</v>
      </c>
      <c r="C135" s="12"/>
      <c r="D135" s="12">
        <v>100</v>
      </c>
      <c r="E135" s="15" t="s">
        <v>72</v>
      </c>
    </row>
    <row r="136" spans="1:5" x14ac:dyDescent="0.25">
      <c r="A136" t="s">
        <v>29</v>
      </c>
      <c r="B136" s="20" t="s">
        <v>75</v>
      </c>
      <c r="C136" s="21">
        <v>100</v>
      </c>
      <c r="D136" s="21"/>
      <c r="E136" s="16"/>
    </row>
    <row r="138" spans="1:5" x14ac:dyDescent="0.25">
      <c r="B138" s="2" t="s">
        <v>4</v>
      </c>
      <c r="C138" s="2" t="s">
        <v>1</v>
      </c>
      <c r="D138" s="2" t="s">
        <v>2</v>
      </c>
      <c r="E138" s="2" t="s">
        <v>3</v>
      </c>
    </row>
    <row r="139" spans="1:5" x14ac:dyDescent="0.25">
      <c r="A139" t="s">
        <v>28</v>
      </c>
      <c r="B139" s="11" t="s">
        <v>78</v>
      </c>
      <c r="C139" s="12"/>
      <c r="D139" s="12">
        <v>100</v>
      </c>
      <c r="E139" s="15" t="s">
        <v>77</v>
      </c>
    </row>
    <row r="140" spans="1:5" x14ac:dyDescent="0.25">
      <c r="A140" t="s">
        <v>29</v>
      </c>
      <c r="B140" s="20" t="s">
        <v>79</v>
      </c>
      <c r="C140" s="21">
        <v>100</v>
      </c>
      <c r="D140" s="21"/>
      <c r="E140" s="16"/>
    </row>
    <row r="142" spans="1:5" x14ac:dyDescent="0.25">
      <c r="B142" s="2" t="s">
        <v>4</v>
      </c>
      <c r="C142" s="2" t="s">
        <v>1</v>
      </c>
      <c r="D142" s="2" t="s">
        <v>2</v>
      </c>
      <c r="E142" s="2" t="s">
        <v>3</v>
      </c>
    </row>
    <row r="143" spans="1:5" x14ac:dyDescent="0.25">
      <c r="A143" t="s">
        <v>28</v>
      </c>
      <c r="B143" s="11" t="s">
        <v>0</v>
      </c>
      <c r="C143" s="12"/>
      <c r="D143" s="12">
        <v>150</v>
      </c>
      <c r="E143" s="15" t="s">
        <v>81</v>
      </c>
    </row>
    <row r="144" spans="1:5" x14ac:dyDescent="0.25">
      <c r="A144" t="s">
        <v>29</v>
      </c>
      <c r="B144" s="20" t="s">
        <v>80</v>
      </c>
      <c r="C144" s="21">
        <v>150</v>
      </c>
      <c r="D144" s="21"/>
      <c r="E144" s="16"/>
    </row>
    <row r="146" spans="1:9" x14ac:dyDescent="0.25">
      <c r="B146" s="2" t="s">
        <v>4</v>
      </c>
      <c r="C146" s="2" t="s">
        <v>1</v>
      </c>
      <c r="D146" s="2" t="s">
        <v>2</v>
      </c>
      <c r="E146" s="2" t="s">
        <v>3</v>
      </c>
      <c r="I146" t="s">
        <v>87</v>
      </c>
    </row>
    <row r="147" spans="1:9" x14ac:dyDescent="0.25">
      <c r="A147" t="s">
        <v>28</v>
      </c>
      <c r="B147" s="11" t="s">
        <v>83</v>
      </c>
      <c r="C147" s="12">
        <v>50000</v>
      </c>
      <c r="D147" s="12"/>
      <c r="E147" s="15" t="s">
        <v>82</v>
      </c>
      <c r="H147">
        <v>2023</v>
      </c>
      <c r="I147" s="1">
        <v>2500</v>
      </c>
    </row>
    <row r="148" spans="1:9" x14ac:dyDescent="0.25">
      <c r="A148" t="s">
        <v>28</v>
      </c>
      <c r="B148" s="17" t="s">
        <v>48</v>
      </c>
      <c r="C148" s="18">
        <f>C147*0.22</f>
        <v>11000</v>
      </c>
      <c r="D148" s="18"/>
      <c r="E148" s="19"/>
      <c r="H148">
        <v>2024</v>
      </c>
      <c r="I148" s="1">
        <v>5000</v>
      </c>
    </row>
    <row r="149" spans="1:9" x14ac:dyDescent="0.25">
      <c r="A149" t="s">
        <v>28</v>
      </c>
      <c r="B149" s="13" t="s">
        <v>64</v>
      </c>
      <c r="C149" s="14"/>
      <c r="D149" s="14">
        <f>SUM(C147:C148)</f>
        <v>61000</v>
      </c>
      <c r="E149" s="16"/>
      <c r="H149">
        <v>2025</v>
      </c>
      <c r="I149" s="1">
        <v>5000</v>
      </c>
    </row>
    <row r="150" spans="1:9" x14ac:dyDescent="0.25">
      <c r="H150">
        <v>2026</v>
      </c>
      <c r="I150" s="1">
        <v>5000</v>
      </c>
    </row>
    <row r="151" spans="1:9" x14ac:dyDescent="0.25">
      <c r="B151" t="s">
        <v>84</v>
      </c>
      <c r="C151" s="1">
        <f>C147</f>
        <v>50000</v>
      </c>
      <c r="H151">
        <v>2027</v>
      </c>
      <c r="I151" s="1">
        <v>5000</v>
      </c>
    </row>
    <row r="152" spans="1:9" x14ac:dyDescent="0.25">
      <c r="B152" t="s">
        <v>85</v>
      </c>
      <c r="C152" s="29">
        <v>0.1</v>
      </c>
      <c r="H152">
        <v>2028</v>
      </c>
      <c r="I152" s="1">
        <v>5000</v>
      </c>
    </row>
    <row r="153" spans="1:9" x14ac:dyDescent="0.25">
      <c r="B153" t="s">
        <v>86</v>
      </c>
      <c r="C153" s="1">
        <f>C151*C152/2</f>
        <v>2500</v>
      </c>
      <c r="H153">
        <v>2029</v>
      </c>
      <c r="I153" s="1">
        <v>5000</v>
      </c>
    </row>
    <row r="154" spans="1:9" x14ac:dyDescent="0.25">
      <c r="H154">
        <v>2030</v>
      </c>
      <c r="I154" s="1">
        <v>5000</v>
      </c>
    </row>
    <row r="155" spans="1:9" x14ac:dyDescent="0.25">
      <c r="B155" s="2" t="s">
        <v>4</v>
      </c>
      <c r="C155" s="2" t="s">
        <v>1</v>
      </c>
      <c r="D155" s="2" t="s">
        <v>2</v>
      </c>
      <c r="E155" s="2" t="s">
        <v>3</v>
      </c>
      <c r="H155">
        <v>2031</v>
      </c>
      <c r="I155" s="1">
        <v>5000</v>
      </c>
    </row>
    <row r="156" spans="1:9" x14ac:dyDescent="0.25">
      <c r="A156" t="s">
        <v>29</v>
      </c>
      <c r="B156" s="3" t="s">
        <v>88</v>
      </c>
      <c r="C156" s="4">
        <v>2500</v>
      </c>
      <c r="D156" s="4"/>
      <c r="E156" s="15" t="s">
        <v>90</v>
      </c>
      <c r="H156">
        <v>2032</v>
      </c>
      <c r="I156" s="1">
        <v>5000</v>
      </c>
    </row>
    <row r="157" spans="1:9" x14ac:dyDescent="0.25">
      <c r="A157" t="s">
        <v>28</v>
      </c>
      <c r="B157" s="13" t="s">
        <v>89</v>
      </c>
      <c r="C157" s="14"/>
      <c r="D157" s="14">
        <v>2500</v>
      </c>
      <c r="E157" s="16"/>
      <c r="H157">
        <v>2033</v>
      </c>
      <c r="I157" s="1">
        <v>2500</v>
      </c>
    </row>
    <row r="158" spans="1:9" x14ac:dyDescent="0.25">
      <c r="I158" s="1">
        <f>SUM(I147:I157)</f>
        <v>50000</v>
      </c>
    </row>
    <row r="159" spans="1:9" x14ac:dyDescent="0.25">
      <c r="B159" s="2" t="s">
        <v>4</v>
      </c>
      <c r="C159" s="2" t="s">
        <v>1</v>
      </c>
      <c r="D159" s="2" t="s">
        <v>2</v>
      </c>
      <c r="E159" s="2" t="s">
        <v>3</v>
      </c>
    </row>
    <row r="160" spans="1:9" x14ac:dyDescent="0.25">
      <c r="A160" t="s">
        <v>29</v>
      </c>
      <c r="B160" s="3" t="s">
        <v>88</v>
      </c>
      <c r="C160" s="4">
        <v>5000</v>
      </c>
      <c r="D160" s="4"/>
      <c r="E160" s="15" t="s">
        <v>90</v>
      </c>
    </row>
    <row r="161" spans="1:9" x14ac:dyDescent="0.25">
      <c r="A161" t="s">
        <v>28</v>
      </c>
      <c r="B161" s="13" t="s">
        <v>89</v>
      </c>
      <c r="C161" s="14"/>
      <c r="D161" s="14">
        <v>5000</v>
      </c>
      <c r="E161" s="16"/>
      <c r="H161">
        <v>2022</v>
      </c>
      <c r="I161">
        <v>10000</v>
      </c>
    </row>
    <row r="163" spans="1:9" x14ac:dyDescent="0.25">
      <c r="B163" t="s">
        <v>83</v>
      </c>
      <c r="C163" s="1">
        <v>50000</v>
      </c>
      <c r="D163" s="1"/>
      <c r="H163">
        <v>2022</v>
      </c>
      <c r="I163">
        <v>2000</v>
      </c>
    </row>
    <row r="164" spans="1:9" x14ac:dyDescent="0.25">
      <c r="B164" t="s">
        <v>89</v>
      </c>
      <c r="C164" s="1"/>
      <c r="D164" s="1">
        <v>27500</v>
      </c>
      <c r="H164">
        <v>2023</v>
      </c>
      <c r="I164">
        <v>2000</v>
      </c>
    </row>
    <row r="165" spans="1:9" x14ac:dyDescent="0.25">
      <c r="B165" t="s">
        <v>91</v>
      </c>
      <c r="C165" s="1">
        <f>C163-D164</f>
        <v>22500</v>
      </c>
      <c r="D165" s="1"/>
      <c r="H165">
        <v>2024</v>
      </c>
      <c r="I165">
        <v>2000</v>
      </c>
    </row>
    <row r="166" spans="1:9" x14ac:dyDescent="0.25">
      <c r="H166">
        <v>2025</v>
      </c>
      <c r="I166">
        <v>2000</v>
      </c>
    </row>
    <row r="167" spans="1:9" x14ac:dyDescent="0.25">
      <c r="H167">
        <v>2026</v>
      </c>
      <c r="I167">
        <v>2000</v>
      </c>
    </row>
    <row r="168" spans="1:9" x14ac:dyDescent="0.25">
      <c r="B168" t="s">
        <v>92</v>
      </c>
      <c r="C168" s="1">
        <v>20000</v>
      </c>
      <c r="I168">
        <f>SUM(I163:I167)</f>
        <v>10000</v>
      </c>
    </row>
    <row r="169" spans="1:9" x14ac:dyDescent="0.25">
      <c r="B169" t="s">
        <v>91</v>
      </c>
      <c r="C169" s="1">
        <f>C165</f>
        <v>22500</v>
      </c>
    </row>
    <row r="170" spans="1:9" x14ac:dyDescent="0.25">
      <c r="B170" t="s">
        <v>93</v>
      </c>
      <c r="C170" s="1">
        <f>C168-C169</f>
        <v>-2500</v>
      </c>
    </row>
    <row r="171" spans="1:9" x14ac:dyDescent="0.25">
      <c r="C171" s="1"/>
    </row>
    <row r="172" spans="1:9" x14ac:dyDescent="0.25">
      <c r="B172" s="2" t="s">
        <v>4</v>
      </c>
      <c r="C172" s="2" t="s">
        <v>1</v>
      </c>
      <c r="D172" s="2" t="s">
        <v>2</v>
      </c>
      <c r="E172" s="2" t="s">
        <v>3</v>
      </c>
    </row>
    <row r="173" spans="1:9" x14ac:dyDescent="0.25">
      <c r="A173" t="s">
        <v>28</v>
      </c>
      <c r="B173" s="11" t="s">
        <v>94</v>
      </c>
      <c r="C173" s="12">
        <v>10000</v>
      </c>
      <c r="D173" s="12"/>
      <c r="E173" s="15" t="s">
        <v>95</v>
      </c>
    </row>
    <row r="174" spans="1:9" x14ac:dyDescent="0.25">
      <c r="A174" t="s">
        <v>28</v>
      </c>
      <c r="B174" s="17" t="s">
        <v>48</v>
      </c>
      <c r="C174" s="18">
        <f>C173*0.22</f>
        <v>2200</v>
      </c>
      <c r="D174" s="18"/>
      <c r="E174" s="19"/>
    </row>
    <row r="175" spans="1:9" x14ac:dyDescent="0.25">
      <c r="A175" t="s">
        <v>28</v>
      </c>
      <c r="B175" s="13" t="s">
        <v>64</v>
      </c>
      <c r="C175" s="14"/>
      <c r="D175" s="14">
        <f>SUM(C173:C174)</f>
        <v>12200</v>
      </c>
      <c r="E175" s="16"/>
    </row>
    <row r="177" spans="1:10" x14ac:dyDescent="0.25">
      <c r="B177" s="2" t="s">
        <v>4</v>
      </c>
      <c r="C177" s="2" t="s">
        <v>1</v>
      </c>
      <c r="D177" s="2" t="s">
        <v>2</v>
      </c>
      <c r="E177" s="2" t="s">
        <v>3</v>
      </c>
    </row>
    <row r="178" spans="1:10" x14ac:dyDescent="0.25">
      <c r="A178" t="s">
        <v>29</v>
      </c>
      <c r="B178" s="3" t="s">
        <v>96</v>
      </c>
      <c r="C178" s="4">
        <v>2000</v>
      </c>
      <c r="D178" s="4"/>
      <c r="E178" s="15" t="s">
        <v>97</v>
      </c>
    </row>
    <row r="179" spans="1:10" x14ac:dyDescent="0.25">
      <c r="A179" t="s">
        <v>28</v>
      </c>
      <c r="B179" s="13" t="s">
        <v>98</v>
      </c>
      <c r="C179" s="14"/>
      <c r="D179" s="14">
        <v>2000</v>
      </c>
      <c r="E179" s="16"/>
      <c r="H179" s="23" t="s">
        <v>27</v>
      </c>
      <c r="I179" s="23"/>
    </row>
    <row r="180" spans="1:10" x14ac:dyDescent="0.25">
      <c r="G180" t="s">
        <v>99</v>
      </c>
      <c r="H180" s="25">
        <v>10000</v>
      </c>
      <c r="I180" s="1"/>
    </row>
    <row r="181" spans="1:10" x14ac:dyDescent="0.25">
      <c r="B181" s="2" t="s">
        <v>4</v>
      </c>
      <c r="C181" s="2" t="s">
        <v>1</v>
      </c>
      <c r="D181" s="2" t="s">
        <v>2</v>
      </c>
      <c r="E181" s="2" t="s">
        <v>3</v>
      </c>
      <c r="H181" s="26"/>
      <c r="I181" s="1">
        <v>2000</v>
      </c>
      <c r="J181" t="s">
        <v>100</v>
      </c>
    </row>
    <row r="182" spans="1:10" x14ac:dyDescent="0.25">
      <c r="A182" t="s">
        <v>29</v>
      </c>
      <c r="B182" s="3" t="s">
        <v>101</v>
      </c>
      <c r="C182" s="4">
        <v>5000</v>
      </c>
      <c r="D182" s="4"/>
      <c r="E182" s="15" t="s">
        <v>103</v>
      </c>
      <c r="H182" s="26"/>
      <c r="I182" s="1">
        <v>2000</v>
      </c>
    </row>
    <row r="183" spans="1:10" x14ac:dyDescent="0.25">
      <c r="A183" t="s">
        <v>28</v>
      </c>
      <c r="B183" s="13" t="s">
        <v>102</v>
      </c>
      <c r="C183" s="14"/>
      <c r="D183" s="14">
        <v>5000</v>
      </c>
      <c r="E183" s="16"/>
      <c r="H183" s="26"/>
      <c r="I183" s="1">
        <v>2000</v>
      </c>
    </row>
    <row r="184" spans="1:10" x14ac:dyDescent="0.25">
      <c r="H184" s="26"/>
      <c r="I184" s="1"/>
    </row>
    <row r="185" spans="1:10" x14ac:dyDescent="0.25">
      <c r="C185" s="1"/>
      <c r="H185" s="22"/>
    </row>
    <row r="186" spans="1:10" x14ac:dyDescent="0.25">
      <c r="B186" t="s">
        <v>104</v>
      </c>
      <c r="C186" s="1">
        <v>100000</v>
      </c>
      <c r="H186" s="22"/>
    </row>
    <row r="187" spans="1:10" x14ac:dyDescent="0.25">
      <c r="B187" t="s">
        <v>105</v>
      </c>
      <c r="C187" s="1">
        <v>-75000</v>
      </c>
      <c r="H187" s="22"/>
    </row>
    <row r="188" spans="1:10" x14ac:dyDescent="0.25">
      <c r="B188" t="s">
        <v>106</v>
      </c>
      <c r="C188" s="1">
        <f>C186+C187</f>
        <v>25000</v>
      </c>
      <c r="H188" t="s">
        <v>1</v>
      </c>
      <c r="I188" t="s">
        <v>2</v>
      </c>
    </row>
    <row r="189" spans="1:10" x14ac:dyDescent="0.25">
      <c r="B189" t="s">
        <v>107</v>
      </c>
      <c r="C189" s="1">
        <v>-5000</v>
      </c>
    </row>
    <row r="190" spans="1:10" x14ac:dyDescent="0.25">
      <c r="B190" t="s">
        <v>108</v>
      </c>
      <c r="C190" s="1">
        <f>C188+C189</f>
        <v>20000</v>
      </c>
    </row>
    <row r="191" spans="1:10" x14ac:dyDescent="0.25">
      <c r="B191" t="s">
        <v>109</v>
      </c>
      <c r="C191" s="1">
        <v>-10000</v>
      </c>
    </row>
    <row r="192" spans="1:10" x14ac:dyDescent="0.25">
      <c r="B192" t="s">
        <v>110</v>
      </c>
      <c r="C192" s="1">
        <f>C190+C191</f>
        <v>10000</v>
      </c>
    </row>
  </sheetData>
  <mergeCells count="33">
    <mergeCell ref="E178:E179"/>
    <mergeCell ref="H179:I179"/>
    <mergeCell ref="E182:E183"/>
    <mergeCell ref="E139:E140"/>
    <mergeCell ref="E143:E144"/>
    <mergeCell ref="E147:E149"/>
    <mergeCell ref="E156:E157"/>
    <mergeCell ref="E160:E161"/>
    <mergeCell ref="E173:E175"/>
    <mergeCell ref="E113:E115"/>
    <mergeCell ref="E118:E120"/>
    <mergeCell ref="E123:E124"/>
    <mergeCell ref="E127:E128"/>
    <mergeCell ref="E131:E132"/>
    <mergeCell ref="E135:E136"/>
    <mergeCell ref="E83:E85"/>
    <mergeCell ref="E88:E90"/>
    <mergeCell ref="E93:E95"/>
    <mergeCell ref="E98:E100"/>
    <mergeCell ref="E103:E105"/>
    <mergeCell ref="E108:E110"/>
    <mergeCell ref="E42:E43"/>
    <mergeCell ref="E46:E48"/>
    <mergeCell ref="E51:E52"/>
    <mergeCell ref="H44:I44"/>
    <mergeCell ref="E55:E56"/>
    <mergeCell ref="E78:E80"/>
    <mergeCell ref="E3:E4"/>
    <mergeCell ref="C7:C8"/>
    <mergeCell ref="C10:C11"/>
    <mergeCell ref="C13:C14"/>
    <mergeCell ref="C16:C17"/>
    <mergeCell ref="E38:E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 Flaibani</dc:creator>
  <cp:lastModifiedBy>Davide Flaibani</cp:lastModifiedBy>
  <dcterms:created xsi:type="dcterms:W3CDTF">2023-04-28T08:53:56Z</dcterms:created>
  <dcterms:modified xsi:type="dcterms:W3CDTF">2023-04-28T11:11:19Z</dcterms:modified>
</cp:coreProperties>
</file>